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Комп 2023\Робочий стіл 2018\Відкриті дані\2024\"/>
    </mc:Choice>
  </mc:AlternateContent>
  <bookViews>
    <workbookView xWindow="0" yWindow="0" windowWidth="28800" windowHeight="1170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C55" i="1"/>
  <c r="C54" i="1"/>
  <c r="C52" i="1"/>
  <c r="C50" i="1"/>
  <c r="C49" i="1"/>
  <c r="C47" i="1"/>
  <c r="C42" i="1"/>
  <c r="C41" i="1"/>
  <c r="C39" i="1"/>
  <c r="E32" i="1"/>
  <c r="D32" i="1"/>
  <c r="C32" i="1"/>
  <c r="C31" i="1" s="1"/>
  <c r="E31" i="1"/>
  <c r="D31" i="1"/>
  <c r="E9" i="1"/>
  <c r="E60" i="1" s="1"/>
  <c r="D9" i="1"/>
  <c r="D60" i="1" s="1"/>
  <c r="C9" i="1"/>
  <c r="C7" i="1"/>
  <c r="C60" i="1" l="1"/>
</calcChain>
</file>

<file path=xl/sharedStrings.xml><?xml version="1.0" encoding="utf-8"?>
<sst xmlns="http://schemas.openxmlformats.org/spreadsheetml/2006/main" count="64" uniqueCount="64">
  <si>
    <t>План Департаменту капітального будівництва міської ради на 2024 рік</t>
  </si>
  <si>
    <t>(грн)</t>
  </si>
  <si>
    <t xml:space="preserve">Загальний фонд                                                        </t>
  </si>
  <si>
    <t xml:space="preserve">Спеціальний фонд                          </t>
  </si>
  <si>
    <t xml:space="preserve">Видатки споживання                      </t>
  </si>
  <si>
    <t>Бюджет розвитку ВМТГ</t>
  </si>
  <si>
    <t>Кошти державного бюджету</t>
  </si>
  <si>
    <t>Інші залучені кошти</t>
  </si>
  <si>
    <t>Керівництво і управління у відповідній сфері у містах (місті Києві), селищах, селах, територіальних громадах</t>
  </si>
  <si>
    <t>Будівництво об'єктів житлово-комунального господарства</t>
  </si>
  <si>
    <t xml:space="preserve">Нове будівництво автодорожнього шляхопроводу через залізничні колії (у створі вул. Академіка Янгеля та вул. Левка Лук'яненка) в м. Вінниці    </t>
  </si>
  <si>
    <t>Будівництво освітніх установ та закладів</t>
  </si>
  <si>
    <t xml:space="preserve">Реконструкція будівлі (термомодернізація) комунального закладу "Палац дітей та юнацтва Вінницької міської ради" по вул. Хмельницьке шосе,22 в м. Вінниці (заходи з енергозбереження)                                      </t>
  </si>
  <si>
    <r>
      <t xml:space="preserve">Реконструкція будівлі (термомодернізація) комунального закладу "Вінницький ліцей № 18 по вул. Келецька, 97 в м. Вінниці </t>
    </r>
    <r>
      <rPr>
        <b/>
        <sz val="11"/>
        <rFont val="Times New Roman"/>
        <family val="1"/>
        <charset val="204"/>
      </rPr>
      <t>(заходи з енергозбереження)</t>
    </r>
  </si>
  <si>
    <t xml:space="preserve">Реконструкція будівлі (термомодернізація) комунального закладу «Загальноосвітня школа І-ІІІ ступенів №23 Вінницької міської ради» по просп. Космонавтів,32 в м. Вінниці  (заходи з енергозбереження)                                      </t>
  </si>
  <si>
    <t xml:space="preserve"> Реконструкція будівлі (термомодернізація) комунального закладу "Заклад дошкільної освіти № 59 Вінницької міської ради" по вул. Політехнічна, 16 в м. Вінниці (заходи з енергозбереження)  </t>
  </si>
  <si>
    <t>Реконструкція будівлі (термомодернізація) комунального закладу "Загальноосвітня школа I-III ступенів №8 Вінницької міської ради" по вул. В. Винниченка, 28 в м. Вінниця</t>
  </si>
  <si>
    <t xml:space="preserve">Реконструкція будівлі (термомодернізація) комунального закладу "Дошкільний навчальний заклад №21 Вінницької міської ради" по вул.Міліційна,8 в м. Вінниця        </t>
  </si>
  <si>
    <t xml:space="preserve">Реконструкція будівлі (термомодернізація) комунального закладу "Гуманітарна гімназія №1 ім. М.І. Пирогова Вінницької міської ради" по вул. Малиновського,7 в м. Вінниця                        </t>
  </si>
  <si>
    <t>Нове будівництво дошкільного навчального закладу №1 на 12 груп в житловому районі "Академічний" по вул. Олександрівська, б/н в м. Вінниця</t>
  </si>
  <si>
    <t>Кошти під-тв, організацій та населення</t>
  </si>
  <si>
    <t>Нове будівництво споруди цивільного захисту, протирадіаційне укриття комунального закладу "Вінницький ліцей № 11" по вул. Тараса Сича, 38 в м. Вінниці</t>
  </si>
  <si>
    <t>Нове будівництво споруди цивільного захисту, протирадіаційне укриття комунального закладу "Вінницький ліцей № 12" по вул. М. Шимка, 3 в м. Вінниці</t>
  </si>
  <si>
    <t>Нове будівництво споруди цивільного захисту, протирадіаційне укриття комунального закладу "Вінницький ліцей № 13" по вул. М. Шимка, 1 в м. Вінниці</t>
  </si>
  <si>
    <t>Нове будівництво споруди цивільного захисту, протирадіаційне укриття комунального закладу "Вінницький ліцей № 23" по вул. Космонавтів, 32 в м. Вінниці</t>
  </si>
  <si>
    <t>Нове будівництво споруди цивільного захисту, протирадіаційне укриття комунального закладу "Вінницький ліцей № 30 ім. Тараса Шевченка" по вул. Стрілецька, 62 в м. Вінниці</t>
  </si>
  <si>
    <t>Нове будівництво споруди цивільного захисту, протирадіаційне укриття комунального закладу "Вінницький ліцей № 33" по вул. Порика, 20 в м. Вінниці</t>
  </si>
  <si>
    <t>Нове будівництво споруди цивільного захисту, протирадіаційне укриття комунального закладу "Заклад дошкільної освіти № 28 Вінницької міської ради" по вул. Захисників Неба, 24 в м. Вінниці</t>
  </si>
  <si>
    <t xml:space="preserve">Нове будівництво споруди цивільного захисту, протирадіаційне укриття комунального закладу Дошкільний навчальний заклад № 60 Вінницької міської ради" по просп. Космонавтів, 48 в м. Вінниці </t>
  </si>
  <si>
    <t>Реконструкція будівлі (термомодернізація) комунального закладу «Заклад дошкільної освіти №38 Вінницької міської ради» по вул. Барвиста, 6А в м. Вінниці  (заходи з енергозбереження)</t>
  </si>
  <si>
    <t>Реконструкція будівлі (термомодернізація) комунального закладу «Дошкільний навчальний заклад №74 Вінницької міської ради» по вул. Андрія Первозванного, 68 в м. Вінниці  (заходи з енергозбереження)</t>
  </si>
  <si>
    <t>Реконструкція будівлі (термомодернізація) комунального закладу «Вінницький ліцей №29» по вул. Київська, 149 в м. Вінниці (заходи з енергозбереження)</t>
  </si>
  <si>
    <t>Реконструкція будівлі (термомодернізація) комунального закладу «Вінницький ліцей №31» по вул. Богдана Ступки, 13 в м. Вінниці  (заходи з енергозбереження);</t>
  </si>
  <si>
    <t>Будівництво медичних установ та закладів</t>
  </si>
  <si>
    <t xml:space="preserve">Будівництво Вінницького регіонального клінічного лікувально-діагностичного центру серцево-судинної  патології по вул. Хмельницьке шосе в м. Вінниці    </t>
  </si>
  <si>
    <t>Субвенція міжнародний банк</t>
  </si>
  <si>
    <t>Залишок субвенції міжнародний банк</t>
  </si>
  <si>
    <t>Доходи міського бюджету</t>
  </si>
  <si>
    <t>Реконструкція будівлі (термомодернізація) комунального некомерційного підприємства «Вінницька міська клінічна лікарня швидкої медичної допомоги» по вул. Київська, 68 в м. Вінниці (заходи з енергозбереження)</t>
  </si>
  <si>
    <t>Реконструкція будівлі (термомодернізація) комунального некомерційного підприємства «Центр первинної медико-санітарної допомоги №5 м. Вінниці»  по вул. Замостянська, 49 в м. Вінниці (заходи з енергозбереження)</t>
  </si>
  <si>
    <t>Реконструкція будівлі (термомодернізація) пологового будинку по просп. Коцюбинського, 50 у м.Вінниці з улаштуванням найпростішого укриття (заходи з енергозбереження)</t>
  </si>
  <si>
    <t>Будівництво інших об'єктів комунальної власності</t>
  </si>
  <si>
    <t>Реконструкція нежитлового приміщення  №40 та частини нежитлового приміщення №39 (із заходами енергозбереження) з улаштуванням найпростішого укриття по вул. Степана Бандери, 6 в м. Вінниці</t>
  </si>
  <si>
    <t>Надання дошкільної освіти</t>
  </si>
  <si>
    <t>Капітальний ремонт споруд цивільного захисту - укриттів комунальних закладів дошкільної освіти</t>
  </si>
  <si>
    <t>Комунальний заклад "Дошкільний навчальний заклад № 21 Вінницької міської ради" по вул. Міліційна, 8  в м. Вінниці.</t>
  </si>
  <si>
    <t>Комунальний заклад "Дошілький навчальний заклад № 47  Вінницької міської ради" по вул. Чорновола, 12 в м. Вінниця.</t>
  </si>
  <si>
    <t>Комунальний заклад "Дошкільний навчальний заклад № 67  Вінницької міської ради" по вул. Стельмаха, 45  в м. Вінниці.</t>
  </si>
  <si>
    <t>Комунальний заклад "Заклад дошкільної освіти № 77  Вінницької міської ради" по вул. Михайла Малишенка, 19 в м. Вінниці.</t>
  </si>
  <si>
    <t>Заходи з енергозбереження з елементами ліквідації наслідків збройної агресії російської федерації</t>
  </si>
  <si>
    <t>Капітальний ремонт будівлі комунального закладу «Дошкільний навчальний заклад №27 ВМР» по вул. Острозького, 33 в м. Вінниці – заходи з енергозбереження з елементами ліквідації наслідків збройної агресії російської федерації</t>
  </si>
  <si>
    <t>Надання загальної середньої освіти закладами загальної середньої освіти за рахунок коштів місцевого бюджету</t>
  </si>
  <si>
    <t xml:space="preserve">Заходи з енергозбереження з елементами ліквідації наслідків збройної агресії російської федерації </t>
  </si>
  <si>
    <t>Капітальний ремонт будівлі комунального закладу «Вінницький ліцей №8» по вул. Винниченка, 36 в м. Вінниці - заходи з енергозбереження з елементами ліквідації наслідків збройної агресії російської федерації</t>
  </si>
  <si>
    <t>Заходи із запобігання та наслідків надзвичайних ситуацій та наслідків стихійного лиха</t>
  </si>
  <si>
    <t>Капітальний ремонт захисної споруди цивільного захисту по вул. 600-річчя, 19 в м. Вінниці (паспорт захисної споруди цивільного захисту №00209)</t>
  </si>
  <si>
    <t>Інші заходи громадського порядку та безпеки</t>
  </si>
  <si>
    <t>Капітальний ремонт будівель та приміщень (з заходами енергозбереження) для облаштування поліцейських станцій в рамках реалізаціії проєкту "Поліцейський офіцер громади" на території Вінницької міської ТГ</t>
  </si>
  <si>
    <t>Капітальний ремонт нежитлового приміщення № 72 (з заходами енергозбереження) в багатоквартирному житловому будинку по вул. Олега Антонова, 12-А в м. Вінниці</t>
  </si>
  <si>
    <t>Капітальний ремонт нежитлової будівлі (з заходами енергозбереження) по вул. Тараса Шевченка, 2-А в м. Вінниці</t>
  </si>
  <si>
    <t>Капітальний ремонт нежитлового приміщення №1 (з заходами енергозбереження) в багатоквартирному житловому будинку по вул. Зулінського, 37 в м. Вінниці</t>
  </si>
  <si>
    <t>Капітальний ремонт частини нежитлового приміщення №243 (з заходами енергозбереження) в багатоквартирному житловому будинку по вул. Привокзальна, 2/1 в м. Вінниці</t>
  </si>
  <si>
    <t>ВСЬОГО</t>
  </si>
  <si>
    <t>План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</si>
</sst>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_₴_-;\-* #,##0.00_₴_-;_-* &quot;-&quot;??_₴_-;_-@_-"/>
    <numFmt numFmtId="165" formatCode="_-* #,##0.00\ _₴_-;\-* #,##0.00\ _₴_-;_-* &quot;-&quot;??\ _₴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43" fontId="3" fillId="3" borderId="2" xfId="1" applyFont="1" applyFill="1" applyBorder="1" applyAlignment="1">
      <alignment vertical="center"/>
    </xf>
    <xf numFmtId="43" fontId="3" fillId="3" borderId="2" xfId="1" applyFont="1" applyFill="1" applyBorder="1" applyAlignment="1">
      <alignment horizontal="center" vertical="center"/>
    </xf>
    <xf numFmtId="0" fontId="8" fillId="3" borderId="2" xfId="0" applyFont="1" applyFill="1" applyBorder="1"/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/>
    <xf numFmtId="0" fontId="5" fillId="2" borderId="2" xfId="0" applyFont="1" applyFill="1" applyBorder="1" applyAlignment="1">
      <alignment wrapText="1"/>
    </xf>
    <xf numFmtId="43" fontId="3" fillId="2" borderId="2" xfId="1" applyFont="1" applyFill="1" applyBorder="1" applyAlignment="1">
      <alignment horizontal="center" vertical="center"/>
    </xf>
    <xf numFmtId="0" fontId="6" fillId="2" borderId="2" xfId="0" applyFont="1" applyFill="1" applyBorder="1"/>
    <xf numFmtId="0" fontId="5" fillId="2" borderId="2" xfId="2" applyFont="1" applyFill="1" applyBorder="1" applyAlignment="1">
      <alignment vertical="center" wrapText="1"/>
    </xf>
    <xf numFmtId="0" fontId="5" fillId="2" borderId="6" xfId="0" applyFont="1" applyFill="1" applyBorder="1" applyAlignment="1">
      <alignment wrapText="1"/>
    </xf>
    <xf numFmtId="43" fontId="3" fillId="2" borderId="6" xfId="1" applyFont="1" applyFill="1" applyBorder="1" applyAlignment="1">
      <alignment horizontal="center" vertical="center"/>
    </xf>
    <xf numFmtId="0" fontId="5" fillId="2" borderId="6" xfId="2" applyFont="1" applyFill="1" applyBorder="1" applyAlignment="1">
      <alignment vertical="center" wrapText="1"/>
    </xf>
    <xf numFmtId="0" fontId="2" fillId="2" borderId="2" xfId="0" applyFont="1" applyFill="1" applyBorder="1"/>
    <xf numFmtId="0" fontId="11" fillId="2" borderId="2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43" fontId="12" fillId="2" borderId="6" xfId="1" applyFont="1" applyFill="1" applyBorder="1" applyAlignment="1">
      <alignment horizontal="center" vertical="center"/>
    </xf>
    <xf numFmtId="0" fontId="13" fillId="2" borderId="2" xfId="0" applyFont="1" applyFill="1" applyBorder="1"/>
    <xf numFmtId="0" fontId="7" fillId="3" borderId="6" xfId="0" applyFont="1" applyFill="1" applyBorder="1" applyAlignment="1">
      <alignment horizontal="left" vertical="top" wrapText="1"/>
    </xf>
    <xf numFmtId="43" fontId="3" fillId="3" borderId="6" xfId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2" xfId="0" applyFont="1" applyFill="1" applyBorder="1"/>
    <xf numFmtId="0" fontId="15" fillId="2" borderId="2" xfId="0" applyFont="1" applyFill="1" applyBorder="1" applyAlignment="1">
      <alignment wrapText="1"/>
    </xf>
    <xf numFmtId="0" fontId="15" fillId="2" borderId="6" xfId="0" applyFont="1" applyFill="1" applyBorder="1" applyAlignment="1">
      <alignment wrapText="1"/>
    </xf>
    <xf numFmtId="43" fontId="16" fillId="2" borderId="6" xfId="1" applyFont="1" applyFill="1" applyBorder="1" applyAlignment="1">
      <alignment horizontal="center" vertical="center"/>
    </xf>
    <xf numFmtId="0" fontId="17" fillId="2" borderId="2" xfId="0" applyFont="1" applyFill="1" applyBorder="1"/>
    <xf numFmtId="165" fontId="6" fillId="3" borderId="2" xfId="0" applyNumberFormat="1" applyFont="1" applyFill="1" applyBorder="1"/>
    <xf numFmtId="165" fontId="6" fillId="2" borderId="2" xfId="0" applyNumberFormat="1" applyFont="1" applyFill="1" applyBorder="1"/>
    <xf numFmtId="0" fontId="18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/>
  </cellXfs>
  <cellStyles count="3">
    <cellStyle name="Звичайний" xfId="0" builtinId="0"/>
    <cellStyle name="Звичайний 2" xfId="2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10" workbookViewId="0">
      <selection activeCell="A4" sqref="A4:A5"/>
    </sheetView>
  </sheetViews>
  <sheetFormatPr defaultRowHeight="15" x14ac:dyDescent="0.25"/>
  <cols>
    <col min="1" max="1" width="69" customWidth="1"/>
    <col min="2" max="2" width="21.7109375" customWidth="1"/>
    <col min="3" max="3" width="20.42578125" customWidth="1"/>
    <col min="4" max="4" width="24.5703125" customWidth="1"/>
    <col min="5" max="5" width="18.7109375" customWidth="1"/>
  </cols>
  <sheetData>
    <row r="1" spans="1:5" x14ac:dyDescent="0.25">
      <c r="A1" s="1"/>
      <c r="B1" s="2"/>
      <c r="C1" s="2"/>
      <c r="D1" s="1"/>
      <c r="E1" s="1"/>
    </row>
    <row r="2" spans="1:5" ht="20.25" x14ac:dyDescent="0.3">
      <c r="A2" s="3" t="s">
        <v>0</v>
      </c>
      <c r="B2" s="3"/>
      <c r="C2" s="3"/>
      <c r="D2" s="3"/>
      <c r="E2" s="3"/>
    </row>
    <row r="3" spans="1:5" ht="20.25" x14ac:dyDescent="0.3">
      <c r="A3" s="4"/>
      <c r="B3" s="4"/>
      <c r="C3" s="4"/>
      <c r="D3" s="4"/>
      <c r="E3" s="5" t="s">
        <v>1</v>
      </c>
    </row>
    <row r="4" spans="1:5" ht="25.5" x14ac:dyDescent="0.25">
      <c r="A4" s="6" t="s">
        <v>63</v>
      </c>
      <c r="B4" s="7" t="s">
        <v>2</v>
      </c>
      <c r="C4" s="8" t="s">
        <v>3</v>
      </c>
      <c r="D4" s="9"/>
      <c r="E4" s="10"/>
    </row>
    <row r="5" spans="1:5" ht="51" x14ac:dyDescent="0.25">
      <c r="A5" s="6"/>
      <c r="B5" s="7" t="s">
        <v>4</v>
      </c>
      <c r="C5" s="7" t="s">
        <v>5</v>
      </c>
      <c r="D5" s="7" t="s">
        <v>6</v>
      </c>
      <c r="E5" s="7" t="s">
        <v>7</v>
      </c>
    </row>
    <row r="6" spans="1:5" ht="41.25" customHeight="1" x14ac:dyDescent="0.25">
      <c r="A6" s="11" t="s">
        <v>8</v>
      </c>
      <c r="B6" s="12">
        <v>11854735</v>
      </c>
      <c r="C6" s="13"/>
      <c r="D6" s="14"/>
      <c r="E6" s="14"/>
    </row>
    <row r="7" spans="1:5" ht="18" customHeight="1" x14ac:dyDescent="0.25">
      <c r="A7" s="11" t="s">
        <v>9</v>
      </c>
      <c r="B7" s="15"/>
      <c r="C7" s="13">
        <f>SUM(C8:C8)</f>
        <v>2500000</v>
      </c>
      <c r="D7" s="16"/>
      <c r="E7" s="16"/>
    </row>
    <row r="8" spans="1:5" ht="32.25" customHeight="1" x14ac:dyDescent="0.25">
      <c r="A8" s="17" t="s">
        <v>10</v>
      </c>
      <c r="B8" s="17"/>
      <c r="C8" s="18">
        <v>2500000</v>
      </c>
      <c r="D8" s="19"/>
      <c r="E8" s="19"/>
    </row>
    <row r="9" spans="1:5" ht="49.5" customHeight="1" x14ac:dyDescent="0.25">
      <c r="A9" s="11" t="s">
        <v>11</v>
      </c>
      <c r="B9" s="15"/>
      <c r="C9" s="13">
        <f>SUM(C10:C30)-C18</f>
        <v>333012224</v>
      </c>
      <c r="D9" s="13">
        <f>SUM(D10:D30)-D18</f>
        <v>0</v>
      </c>
      <c r="E9" s="13">
        <f>SUM(E10:E30)-E18</f>
        <v>31303236</v>
      </c>
    </row>
    <row r="10" spans="1:5" ht="57.75" customHeight="1" x14ac:dyDescent="0.25">
      <c r="A10" s="20" t="s">
        <v>12</v>
      </c>
      <c r="B10" s="20"/>
      <c r="C10" s="18">
        <v>10386642</v>
      </c>
      <c r="D10" s="19"/>
      <c r="E10" s="19"/>
    </row>
    <row r="11" spans="1:5" ht="60" customHeight="1" x14ac:dyDescent="0.25">
      <c r="A11" s="17" t="s">
        <v>13</v>
      </c>
      <c r="B11" s="21"/>
      <c r="C11" s="22">
        <v>30913533</v>
      </c>
      <c r="D11" s="19"/>
      <c r="E11" s="19"/>
    </row>
    <row r="12" spans="1:5" ht="68.25" customHeight="1" x14ac:dyDescent="0.25">
      <c r="A12" s="20" t="s">
        <v>14</v>
      </c>
      <c r="B12" s="23"/>
      <c r="C12" s="22">
        <v>19468623</v>
      </c>
      <c r="D12" s="19"/>
      <c r="E12" s="19"/>
    </row>
    <row r="13" spans="1:5" ht="50.25" customHeight="1" x14ac:dyDescent="0.25">
      <c r="A13" s="17" t="s">
        <v>15</v>
      </c>
      <c r="B13" s="21"/>
      <c r="C13" s="22">
        <v>24272761</v>
      </c>
      <c r="D13" s="19"/>
      <c r="E13" s="19"/>
    </row>
    <row r="14" spans="1:5" ht="58.5" customHeight="1" x14ac:dyDescent="0.25">
      <c r="A14" s="17" t="s">
        <v>16</v>
      </c>
      <c r="B14" s="21"/>
      <c r="C14" s="22">
        <v>1522910</v>
      </c>
      <c r="D14" s="19"/>
      <c r="E14" s="19"/>
    </row>
    <row r="15" spans="1:5" ht="36" customHeight="1" x14ac:dyDescent="0.25">
      <c r="A15" s="17" t="s">
        <v>17</v>
      </c>
      <c r="B15" s="21"/>
      <c r="C15" s="22">
        <v>1242681</v>
      </c>
      <c r="D15" s="19"/>
      <c r="E15" s="19"/>
    </row>
    <row r="16" spans="1:5" ht="52.5" customHeight="1" x14ac:dyDescent="0.25">
      <c r="A16" s="17" t="s">
        <v>18</v>
      </c>
      <c r="B16" s="21"/>
      <c r="C16" s="22">
        <v>585880</v>
      </c>
      <c r="D16" s="19"/>
      <c r="E16" s="19"/>
    </row>
    <row r="17" spans="1:5" ht="53.25" customHeight="1" x14ac:dyDescent="0.25">
      <c r="A17" s="17" t="s">
        <v>19</v>
      </c>
      <c r="B17" s="21"/>
      <c r="C17" s="22"/>
      <c r="D17" s="24"/>
      <c r="E17" s="22">
        <v>31303236</v>
      </c>
    </row>
    <row r="18" spans="1:5" ht="33.75" customHeight="1" x14ac:dyDescent="0.25">
      <c r="A18" s="25" t="s">
        <v>20</v>
      </c>
      <c r="B18" s="26"/>
      <c r="C18" s="27">
        <v>31303236</v>
      </c>
      <c r="D18" s="28"/>
      <c r="E18" s="28"/>
    </row>
    <row r="19" spans="1:5" ht="56.25" customHeight="1" x14ac:dyDescent="0.25">
      <c r="A19" s="17" t="s">
        <v>21</v>
      </c>
      <c r="B19" s="21"/>
      <c r="C19" s="22">
        <v>18602981</v>
      </c>
      <c r="D19" s="19"/>
      <c r="E19" s="19"/>
    </row>
    <row r="20" spans="1:5" ht="47.25" customHeight="1" x14ac:dyDescent="0.25">
      <c r="A20" s="17" t="s">
        <v>22</v>
      </c>
      <c r="B20" s="21"/>
      <c r="C20" s="22">
        <v>26255893</v>
      </c>
      <c r="D20" s="19"/>
      <c r="E20" s="19"/>
    </row>
    <row r="21" spans="1:5" ht="46.5" customHeight="1" x14ac:dyDescent="0.25">
      <c r="A21" s="17" t="s">
        <v>23</v>
      </c>
      <c r="B21" s="21"/>
      <c r="C21" s="22">
        <v>23761776</v>
      </c>
      <c r="D21" s="19"/>
      <c r="E21" s="19"/>
    </row>
    <row r="22" spans="1:5" ht="51" customHeight="1" x14ac:dyDescent="0.25">
      <c r="A22" s="17" t="s">
        <v>24</v>
      </c>
      <c r="B22" s="21"/>
      <c r="C22" s="22">
        <v>40023672</v>
      </c>
      <c r="D22" s="19"/>
      <c r="E22" s="19"/>
    </row>
    <row r="23" spans="1:5" ht="48" customHeight="1" x14ac:dyDescent="0.25">
      <c r="A23" s="17" t="s">
        <v>25</v>
      </c>
      <c r="B23" s="21"/>
      <c r="C23" s="22">
        <v>22668994</v>
      </c>
      <c r="D23" s="19"/>
      <c r="E23" s="19"/>
    </row>
    <row r="24" spans="1:5" ht="54" customHeight="1" x14ac:dyDescent="0.25">
      <c r="A24" s="17" t="s">
        <v>26</v>
      </c>
      <c r="B24" s="21"/>
      <c r="C24" s="22">
        <v>34719873</v>
      </c>
      <c r="D24" s="19"/>
      <c r="E24" s="19"/>
    </row>
    <row r="25" spans="1:5" ht="57" customHeight="1" x14ac:dyDescent="0.25">
      <c r="A25" s="17" t="s">
        <v>27</v>
      </c>
      <c r="B25" s="21"/>
      <c r="C25" s="22">
        <v>20096317</v>
      </c>
      <c r="D25" s="19"/>
      <c r="E25" s="19"/>
    </row>
    <row r="26" spans="1:5" ht="60" customHeight="1" x14ac:dyDescent="0.25">
      <c r="A26" s="17" t="s">
        <v>28</v>
      </c>
      <c r="B26" s="21"/>
      <c r="C26" s="22">
        <v>35950072</v>
      </c>
      <c r="D26" s="19"/>
      <c r="E26" s="19"/>
    </row>
    <row r="27" spans="1:5" ht="53.25" customHeight="1" x14ac:dyDescent="0.25">
      <c r="A27" s="17" t="s">
        <v>29</v>
      </c>
      <c r="B27" s="21"/>
      <c r="C27" s="22">
        <v>5069200</v>
      </c>
      <c r="D27" s="19"/>
      <c r="E27" s="19"/>
    </row>
    <row r="28" spans="1:5" ht="48.75" customHeight="1" x14ac:dyDescent="0.25">
      <c r="A28" s="17" t="s">
        <v>30</v>
      </c>
      <c r="B28" s="21"/>
      <c r="C28" s="22">
        <v>4785024</v>
      </c>
      <c r="D28" s="19"/>
      <c r="E28" s="19"/>
    </row>
    <row r="29" spans="1:5" ht="49.5" customHeight="1" x14ac:dyDescent="0.25">
      <c r="A29" s="17" t="s">
        <v>31</v>
      </c>
      <c r="B29" s="21"/>
      <c r="C29" s="22">
        <v>6867488</v>
      </c>
      <c r="D29" s="19"/>
      <c r="E29" s="19"/>
    </row>
    <row r="30" spans="1:5" ht="53.25" customHeight="1" x14ac:dyDescent="0.25">
      <c r="A30" s="17" t="s">
        <v>32</v>
      </c>
      <c r="B30" s="21"/>
      <c r="C30" s="22">
        <v>5817904</v>
      </c>
      <c r="D30" s="19"/>
      <c r="E30" s="19"/>
    </row>
    <row r="31" spans="1:5" ht="37.5" customHeight="1" x14ac:dyDescent="0.25">
      <c r="A31" s="11" t="s">
        <v>33</v>
      </c>
      <c r="B31" s="29"/>
      <c r="C31" s="30">
        <f>SUM(C32:C38)-C33-C34-C35</f>
        <v>21650778</v>
      </c>
      <c r="D31" s="30">
        <f>SUM(D32:D38)-D33-D34-D35</f>
        <v>17390000</v>
      </c>
      <c r="E31" s="30">
        <f>SUM(E32:E38)-E33-E34-E35</f>
        <v>0</v>
      </c>
    </row>
    <row r="32" spans="1:5" ht="48.75" customHeight="1" x14ac:dyDescent="0.25">
      <c r="A32" s="17" t="s">
        <v>34</v>
      </c>
      <c r="B32" s="21"/>
      <c r="C32" s="22">
        <f>C33+C34+C35</f>
        <v>4025242</v>
      </c>
      <c r="D32" s="22">
        <f>D33+D34+D35</f>
        <v>17390000</v>
      </c>
      <c r="E32" s="22">
        <f>E33+E34+E35</f>
        <v>0</v>
      </c>
    </row>
    <row r="33" spans="1:5" ht="36.75" x14ac:dyDescent="0.25">
      <c r="A33" s="31" t="s">
        <v>35</v>
      </c>
      <c r="B33" s="32"/>
      <c r="C33" s="22"/>
      <c r="D33" s="22">
        <v>17390000</v>
      </c>
      <c r="E33" s="22"/>
    </row>
    <row r="34" spans="1:5" ht="48.75" x14ac:dyDescent="0.25">
      <c r="A34" s="31" t="s">
        <v>36</v>
      </c>
      <c r="B34" s="32"/>
      <c r="C34" s="22"/>
      <c r="D34" s="24"/>
      <c r="E34" s="24"/>
    </row>
    <row r="35" spans="1:5" ht="36.75" x14ac:dyDescent="0.25">
      <c r="A35" s="31" t="s">
        <v>37</v>
      </c>
      <c r="B35" s="32"/>
      <c r="C35" s="22">
        <v>4025242</v>
      </c>
      <c r="D35" s="24"/>
      <c r="E35" s="24"/>
    </row>
    <row r="36" spans="1:5" ht="50.25" customHeight="1" x14ac:dyDescent="0.25">
      <c r="A36" s="17" t="s">
        <v>38</v>
      </c>
      <c r="B36" s="21"/>
      <c r="C36" s="22">
        <v>6039832</v>
      </c>
      <c r="D36" s="19"/>
      <c r="E36" s="19"/>
    </row>
    <row r="37" spans="1:5" ht="48" customHeight="1" x14ac:dyDescent="0.25">
      <c r="A37" s="17" t="s">
        <v>39</v>
      </c>
      <c r="B37" s="21"/>
      <c r="C37" s="22">
        <v>3218528</v>
      </c>
      <c r="D37" s="19"/>
      <c r="E37" s="19"/>
    </row>
    <row r="38" spans="1:5" ht="48" customHeight="1" x14ac:dyDescent="0.25">
      <c r="A38" s="21" t="s">
        <v>40</v>
      </c>
      <c r="B38" s="21"/>
      <c r="C38" s="22">
        <v>8367176</v>
      </c>
      <c r="D38" s="19"/>
      <c r="E38" s="19"/>
    </row>
    <row r="39" spans="1:5" ht="48" customHeight="1" x14ac:dyDescent="0.25">
      <c r="A39" s="33" t="s">
        <v>41</v>
      </c>
      <c r="B39" s="34"/>
      <c r="C39" s="30">
        <f>SUM(C40:C40)</f>
        <v>20570397</v>
      </c>
      <c r="D39" s="16"/>
      <c r="E39" s="16"/>
    </row>
    <row r="40" spans="1:5" ht="50.25" customHeight="1" x14ac:dyDescent="0.25">
      <c r="A40" s="17" t="s">
        <v>42</v>
      </c>
      <c r="B40" s="21"/>
      <c r="C40" s="22">
        <v>20570397</v>
      </c>
      <c r="D40" s="19"/>
      <c r="E40" s="19"/>
    </row>
    <row r="41" spans="1:5" ht="60" x14ac:dyDescent="0.25">
      <c r="A41" s="33" t="s">
        <v>43</v>
      </c>
      <c r="B41" s="33"/>
      <c r="C41" s="30">
        <f>C42+C47</f>
        <v>15011494</v>
      </c>
      <c r="D41" s="35"/>
      <c r="E41" s="35"/>
    </row>
    <row r="42" spans="1:5" ht="48" customHeight="1" x14ac:dyDescent="0.25">
      <c r="A42" s="36" t="s">
        <v>44</v>
      </c>
      <c r="B42" s="37"/>
      <c r="C42" s="38">
        <f>SUM(C43:C46)</f>
        <v>3572724</v>
      </c>
      <c r="D42" s="19"/>
      <c r="E42" s="19"/>
    </row>
    <row r="43" spans="1:5" ht="42" customHeight="1" x14ac:dyDescent="0.25">
      <c r="A43" s="17" t="s">
        <v>45</v>
      </c>
      <c r="B43" s="21"/>
      <c r="C43" s="22">
        <v>102845</v>
      </c>
      <c r="D43" s="19"/>
      <c r="E43" s="19"/>
    </row>
    <row r="44" spans="1:5" ht="44.25" customHeight="1" x14ac:dyDescent="0.25">
      <c r="A44" s="17" t="s">
        <v>46</v>
      </c>
      <c r="B44" s="21"/>
      <c r="C44" s="22">
        <v>1533527</v>
      </c>
      <c r="D44" s="19"/>
      <c r="E44" s="19"/>
    </row>
    <row r="45" spans="1:5" ht="41.25" customHeight="1" x14ac:dyDescent="0.25">
      <c r="A45" s="17" t="s">
        <v>47</v>
      </c>
      <c r="B45" s="21"/>
      <c r="C45" s="22">
        <v>28405</v>
      </c>
      <c r="D45" s="19"/>
      <c r="E45" s="19"/>
    </row>
    <row r="46" spans="1:5" ht="46.5" customHeight="1" x14ac:dyDescent="0.25">
      <c r="A46" s="17" t="s">
        <v>48</v>
      </c>
      <c r="B46" s="21"/>
      <c r="C46" s="22">
        <v>1907947</v>
      </c>
      <c r="D46" s="19"/>
      <c r="E46" s="19"/>
    </row>
    <row r="47" spans="1:5" ht="37.5" customHeight="1" x14ac:dyDescent="0.25">
      <c r="A47" s="36" t="s">
        <v>49</v>
      </c>
      <c r="B47" s="37"/>
      <c r="C47" s="38">
        <f t="shared" ref="C47" si="0">C48</f>
        <v>11438770</v>
      </c>
      <c r="D47" s="39"/>
      <c r="E47" s="19"/>
    </row>
    <row r="48" spans="1:5" ht="54" customHeight="1" x14ac:dyDescent="0.25">
      <c r="A48" s="17" t="s">
        <v>50</v>
      </c>
      <c r="B48" s="21"/>
      <c r="C48" s="22">
        <v>11438770</v>
      </c>
      <c r="D48" s="19"/>
      <c r="E48" s="19"/>
    </row>
    <row r="49" spans="1:5" ht="63" customHeight="1" x14ac:dyDescent="0.25">
      <c r="A49" s="33" t="s">
        <v>51</v>
      </c>
      <c r="B49" s="33"/>
      <c r="C49" s="30">
        <f>C51</f>
        <v>27763394</v>
      </c>
      <c r="D49" s="40"/>
      <c r="E49" s="40"/>
    </row>
    <row r="50" spans="1:5" ht="40.5" customHeight="1" x14ac:dyDescent="0.25">
      <c r="A50" s="36" t="s">
        <v>52</v>
      </c>
      <c r="B50" s="37"/>
      <c r="C50" s="38">
        <f t="shared" ref="C50" si="1">C51</f>
        <v>27763394</v>
      </c>
      <c r="D50" s="19"/>
      <c r="E50" s="19"/>
    </row>
    <row r="51" spans="1:5" ht="54.75" customHeight="1" x14ac:dyDescent="0.25">
      <c r="A51" s="17" t="s">
        <v>53</v>
      </c>
      <c r="B51" s="21"/>
      <c r="C51" s="22">
        <v>27763394</v>
      </c>
      <c r="D51" s="41"/>
      <c r="E51" s="41"/>
    </row>
    <row r="52" spans="1:5" ht="68.25" customHeight="1" x14ac:dyDescent="0.25">
      <c r="A52" s="42" t="s">
        <v>54</v>
      </c>
      <c r="B52" s="43"/>
      <c r="C52" s="30">
        <f>SUM(C53:C53)</f>
        <v>400000</v>
      </c>
      <c r="D52" s="35"/>
      <c r="E52" s="35"/>
    </row>
    <row r="53" spans="1:5" ht="53.25" customHeight="1" x14ac:dyDescent="0.25">
      <c r="A53" s="17" t="s">
        <v>55</v>
      </c>
      <c r="B53" s="21"/>
      <c r="C53" s="22">
        <v>400000</v>
      </c>
      <c r="D53" s="19"/>
      <c r="E53" s="19"/>
    </row>
    <row r="54" spans="1:5" ht="45" customHeight="1" x14ac:dyDescent="0.25">
      <c r="A54" s="42" t="s">
        <v>56</v>
      </c>
      <c r="B54" s="43"/>
      <c r="C54" s="30">
        <f>SUM(C56:C59)</f>
        <v>9870100</v>
      </c>
      <c r="D54" s="44"/>
      <c r="E54" s="44"/>
    </row>
    <row r="55" spans="1:5" ht="50.25" customHeight="1" x14ac:dyDescent="0.25">
      <c r="A55" s="36" t="s">
        <v>57</v>
      </c>
      <c r="B55" s="37"/>
      <c r="C55" s="38">
        <f>C56+C57+C58+C59</f>
        <v>9870100</v>
      </c>
      <c r="D55" s="19"/>
      <c r="E55" s="19"/>
    </row>
    <row r="56" spans="1:5" ht="54.75" customHeight="1" x14ac:dyDescent="0.25">
      <c r="A56" s="17" t="s">
        <v>58</v>
      </c>
      <c r="B56" s="21"/>
      <c r="C56" s="22">
        <v>3026787</v>
      </c>
      <c r="D56" s="24"/>
      <c r="E56" s="24"/>
    </row>
    <row r="57" spans="1:5" ht="41.25" customHeight="1" x14ac:dyDescent="0.25">
      <c r="A57" s="17" t="s">
        <v>59</v>
      </c>
      <c r="B57" s="21"/>
      <c r="C57" s="22">
        <v>6459196</v>
      </c>
      <c r="D57" s="24"/>
      <c r="E57" s="24"/>
    </row>
    <row r="58" spans="1:5" ht="49.5" customHeight="1" x14ac:dyDescent="0.25">
      <c r="A58" s="17" t="s">
        <v>60</v>
      </c>
      <c r="B58" s="21"/>
      <c r="C58" s="22">
        <v>370385</v>
      </c>
      <c r="D58" s="24"/>
      <c r="E58" s="24"/>
    </row>
    <row r="59" spans="1:5" ht="40.5" customHeight="1" x14ac:dyDescent="0.25">
      <c r="A59" s="17" t="s">
        <v>61</v>
      </c>
      <c r="B59" s="21"/>
      <c r="C59" s="22">
        <v>13732</v>
      </c>
      <c r="D59" s="24"/>
      <c r="E59" s="24"/>
    </row>
    <row r="60" spans="1:5" ht="15.75" x14ac:dyDescent="0.25">
      <c r="A60" s="45" t="s">
        <v>62</v>
      </c>
      <c r="B60" s="46">
        <f>B6</f>
        <v>11854735</v>
      </c>
      <c r="C60" s="47">
        <f>C7+C9+C31+C39+C41+C49+C52+C54</f>
        <v>430778387</v>
      </c>
      <c r="D60" s="47">
        <f>D7+D9+D31+D39+D41+D49+D52+D54</f>
        <v>17390000</v>
      </c>
      <c r="E60" s="47">
        <f>E9</f>
        <v>31303236</v>
      </c>
    </row>
  </sheetData>
  <mergeCells count="3">
    <mergeCell ref="A2:E2"/>
    <mergeCell ref="A4:A5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Василь Васильович</dc:creator>
  <cp:lastModifiedBy>Гаврилюк Василь Васильович</cp:lastModifiedBy>
  <dcterms:created xsi:type="dcterms:W3CDTF">2024-02-13T08:55:57Z</dcterms:created>
  <dcterms:modified xsi:type="dcterms:W3CDTF">2024-02-13T09:04:59Z</dcterms:modified>
</cp:coreProperties>
</file>